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Laura\KVHTG\Diverse Dokumente\2024\"/>
    </mc:Choice>
  </mc:AlternateContent>
  <xr:revisionPtr revIDLastSave="0" documentId="8_{68012D14-2C65-4675-88CE-8738C2AD701C}" xr6:coauthVersionLast="47" xr6:coauthVersionMax="47" xr10:uidLastSave="{00000000-0000-0000-0000-000000000000}"/>
  <bookViews>
    <workbookView xWindow="-108" yWindow="-108" windowWidth="23256" windowHeight="12456" xr2:uid="{471AF14A-06CB-4137-9E0F-AB945F7ABED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" l="1"/>
  <c r="N49" i="1"/>
  <c r="N56" i="1" s="1"/>
  <c r="M41" i="1"/>
  <c r="M29" i="1"/>
  <c r="L23" i="1"/>
  <c r="M17" i="1"/>
  <c r="L12" i="1"/>
  <c r="L6" i="1"/>
  <c r="V31" i="1" l="1"/>
  <c r="V27" i="1"/>
  <c r="E56" i="1"/>
  <c r="F56" i="1"/>
  <c r="G56" i="1"/>
  <c r="H56" i="1"/>
  <c r="I56" i="1"/>
  <c r="J56" i="1"/>
  <c r="K56" i="1"/>
  <c r="P56" i="1"/>
  <c r="Q56" i="1"/>
  <c r="R56" i="1"/>
  <c r="S56" i="1"/>
  <c r="T56" i="1"/>
  <c r="U56" i="1"/>
  <c r="D56" i="1"/>
  <c r="V23" i="1"/>
  <c r="V24" i="1"/>
  <c r="V25" i="1"/>
  <c r="V26" i="1"/>
  <c r="V28" i="1"/>
  <c r="V29" i="1"/>
  <c r="V30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1" i="1"/>
  <c r="V52" i="1"/>
  <c r="V53" i="1"/>
  <c r="V54" i="1"/>
  <c r="V55" i="1"/>
  <c r="V14" i="1"/>
  <c r="V15" i="1"/>
  <c r="V16" i="1"/>
  <c r="V17" i="1"/>
  <c r="V18" i="1"/>
  <c r="V19" i="1"/>
  <c r="V20" i="1"/>
  <c r="V21" i="1"/>
  <c r="V22" i="1"/>
  <c r="V9" i="1"/>
  <c r="V10" i="1"/>
  <c r="V11" i="1"/>
  <c r="V12" i="1"/>
  <c r="V13" i="1"/>
  <c r="V3" i="1"/>
  <c r="V4" i="1"/>
  <c r="V5" i="1"/>
  <c r="V6" i="1"/>
  <c r="V7" i="1"/>
  <c r="V8" i="1"/>
  <c r="V56" i="1" l="1"/>
</calcChain>
</file>

<file path=xl/sharedStrings.xml><?xml version="1.0" encoding="utf-8"?>
<sst xmlns="http://schemas.openxmlformats.org/spreadsheetml/2006/main" count="183" uniqueCount="122">
  <si>
    <t>Helfereinsätze 2024</t>
  </si>
  <si>
    <t>Freispringen  21.1</t>
  </si>
  <si>
    <t>Trainingsspringen 24.2</t>
  </si>
  <si>
    <t>Trainingsdressur  23.3</t>
  </si>
  <si>
    <t>Einrichten Springplatz  6.4</t>
  </si>
  <si>
    <t>Abschlussprüfung  28.4</t>
  </si>
  <si>
    <t>Einrichten Dressurtage 23.5</t>
  </si>
  <si>
    <t>Dressurtage 24-26. 5</t>
  </si>
  <si>
    <t>Einrichten Cocours 14.8 und 15.8</t>
  </si>
  <si>
    <t>Freispringen 10.11</t>
  </si>
  <si>
    <t>Individuelle Einsätze</t>
  </si>
  <si>
    <t>Total Mitglied</t>
  </si>
  <si>
    <t>Nachname</t>
  </si>
  <si>
    <t>Vorname</t>
  </si>
  <si>
    <t>Arnold</t>
  </si>
  <si>
    <t>Regula</t>
  </si>
  <si>
    <t>Bänziger</t>
  </si>
  <si>
    <t>Sina</t>
  </si>
  <si>
    <t>Bättig</t>
  </si>
  <si>
    <t>Ursina</t>
  </si>
  <si>
    <t>Bergamin</t>
  </si>
  <si>
    <t>Judith</t>
  </si>
  <si>
    <t>Vanessa</t>
  </si>
  <si>
    <t>Boss</t>
  </si>
  <si>
    <t>Katja</t>
  </si>
  <si>
    <t>Bosshard</t>
  </si>
  <si>
    <t>Michael</t>
  </si>
  <si>
    <t>Bütikofer</t>
  </si>
  <si>
    <t>Vera</t>
  </si>
  <si>
    <t>Camenzind</t>
  </si>
  <si>
    <t>Andrea</t>
  </si>
  <si>
    <t>Dittli</t>
  </si>
  <si>
    <t>Rania Monika</t>
  </si>
  <si>
    <t>Dorow</t>
  </si>
  <si>
    <t>Dudziak</t>
  </si>
  <si>
    <t>Celine</t>
  </si>
  <si>
    <t>Elsener-Fisch</t>
  </si>
  <si>
    <t>Corina</t>
  </si>
  <si>
    <t>Frei</t>
  </si>
  <si>
    <t>Jasmin</t>
  </si>
  <si>
    <t>Frei Schöchli</t>
  </si>
  <si>
    <t>Simone</t>
  </si>
  <si>
    <t>Furrer</t>
  </si>
  <si>
    <t>Paty</t>
  </si>
  <si>
    <t>Gomes</t>
  </si>
  <si>
    <t>Hugo</t>
  </si>
  <si>
    <t>Gossweiler</t>
  </si>
  <si>
    <t>Tanya</t>
  </si>
  <si>
    <t>Grimm</t>
  </si>
  <si>
    <t>Gaby</t>
  </si>
  <si>
    <t>Tanja</t>
  </si>
  <si>
    <t>Grob</t>
  </si>
  <si>
    <t>Mia</t>
  </si>
  <si>
    <t>Hasler</t>
  </si>
  <si>
    <t>Daniela</t>
  </si>
  <si>
    <t>Hausheer</t>
  </si>
  <si>
    <t>Margrit</t>
  </si>
  <si>
    <t>Heid</t>
  </si>
  <si>
    <t>Doris</t>
  </si>
  <si>
    <t>Heim</t>
  </si>
  <si>
    <t>Larissa</t>
  </si>
  <si>
    <t>Urs</t>
  </si>
  <si>
    <t>Vreni</t>
  </si>
  <si>
    <t>Inäbnit</t>
  </si>
  <si>
    <t>Edith</t>
  </si>
  <si>
    <t>Klöpfer</t>
  </si>
  <si>
    <t>Silvana</t>
  </si>
  <si>
    <t>Koll</t>
  </si>
  <si>
    <t>Koller</t>
  </si>
  <si>
    <t>Laura</t>
  </si>
  <si>
    <t>Lehmann</t>
  </si>
  <si>
    <t>Nicole</t>
  </si>
  <si>
    <t>Müggler</t>
  </si>
  <si>
    <t>Valeria</t>
  </si>
  <si>
    <t>Müller</t>
  </si>
  <si>
    <t>Näf</t>
  </si>
  <si>
    <t>Marlene</t>
  </si>
  <si>
    <t>Parol</t>
  </si>
  <si>
    <t>Katarzyna</t>
  </si>
  <si>
    <t>Peege</t>
  </si>
  <si>
    <t>Pfister</t>
  </si>
  <si>
    <t>Sabrina</t>
  </si>
  <si>
    <t xml:space="preserve">Pfister </t>
  </si>
  <si>
    <t>Sonja</t>
  </si>
  <si>
    <t>Rentsch</t>
  </si>
  <si>
    <t>Schiesser</t>
  </si>
  <si>
    <t>Fabienne</t>
  </si>
  <si>
    <t>Seiler</t>
  </si>
  <si>
    <t>Lucien</t>
  </si>
  <si>
    <t>Robin</t>
  </si>
  <si>
    <t>Seiler-Landolt</t>
  </si>
  <si>
    <t>Marianne</t>
  </si>
  <si>
    <t>Stelzmüller</t>
  </si>
  <si>
    <t>Tännler</t>
  </si>
  <si>
    <t>Tettamanti</t>
  </si>
  <si>
    <t>Petra</t>
  </si>
  <si>
    <t>Thaler</t>
  </si>
  <si>
    <t>Sanja</t>
  </si>
  <si>
    <t>Wälchli</t>
  </si>
  <si>
    <t>Winterberger</t>
  </si>
  <si>
    <t>Anita</t>
  </si>
  <si>
    <t>Total Anlass</t>
  </si>
  <si>
    <t>Junioren</t>
  </si>
  <si>
    <t>Aktive</t>
  </si>
  <si>
    <t>Koller- van der Meer</t>
  </si>
  <si>
    <t>Aktivmitglied</t>
  </si>
  <si>
    <t>Junioren Mitglied</t>
  </si>
  <si>
    <t>prov. Aktivmitglied</t>
  </si>
  <si>
    <t>3h 7.8.</t>
  </si>
  <si>
    <t>4h 10.8</t>
  </si>
  <si>
    <t>Neumitglied</t>
  </si>
  <si>
    <t>Urech</t>
  </si>
  <si>
    <t>Shannon</t>
  </si>
  <si>
    <t>Status</t>
  </si>
  <si>
    <t>Aufräumen Concours 18.8</t>
  </si>
  <si>
    <t>Herbstprüfung 5.10</t>
  </si>
  <si>
    <t>CS FREITAG 16.8</t>
  </si>
  <si>
    <t>CS SAMSTAG 17.8.</t>
  </si>
  <si>
    <t>CS SONNTAG 18. 8</t>
  </si>
  <si>
    <t>4h 12.8.</t>
  </si>
  <si>
    <t>3h T-Shirts waschen</t>
  </si>
  <si>
    <t>Anlagenpflege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</si>
</sst>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10" xfId="0" applyBorder="1" applyAlignment="1">
      <alignment textRotation="90"/>
    </xf>
    <xf numFmtId="0" fontId="0" fillId="0" borderId="10" xfId="0" applyBorder="1"/>
    <xf numFmtId="0" fontId="0" fillId="34" borderId="10" xfId="0" applyFill="1" applyBorder="1"/>
    <xf numFmtId="0" fontId="0" fillId="35" borderId="10" xfId="0" applyFill="1" applyBorder="1"/>
    <xf numFmtId="0" fontId="0" fillId="36" borderId="10" xfId="0" applyFill="1" applyBorder="1"/>
    <xf numFmtId="0" fontId="18" fillId="0" borderId="0" xfId="0" applyFont="1"/>
    <xf numFmtId="0" fontId="16" fillId="0" borderId="10" xfId="0" applyFont="1" applyBorder="1"/>
    <xf numFmtId="0" fontId="0" fillId="0" borderId="0" xfId="0" applyAlignment="1">
      <alignment textRotation="90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CAD7-0A31-47EB-B010-25C709B3447E}">
  <dimension ref="A1:DL61"/>
  <sheetViews>
    <sheetView tabSelected="1" topLeftCell="A18" zoomScale="85" zoomScaleNormal="85" workbookViewId="0">
      <selection activeCell="K36" sqref="K36"/>
    </sheetView>
  </sheetViews>
  <sheetFormatPr baseColWidth="10" defaultColWidth="11.44140625" defaultRowHeight="14.4" x14ac:dyDescent="0.3"/>
  <cols>
    <col min="1" max="1" width="12.44140625" customWidth="1"/>
    <col min="2" max="2" width="14.5546875" customWidth="1"/>
    <col min="4" max="5" width="6.88671875" bestFit="1" customWidth="1"/>
    <col min="6" max="7" width="7.6640625" bestFit="1" customWidth="1"/>
    <col min="8" max="9" width="6.88671875" bestFit="1" customWidth="1"/>
    <col min="10" max="10" width="7.6640625" bestFit="1" customWidth="1"/>
    <col min="11" max="12" width="6.88671875" bestFit="1" customWidth="1"/>
    <col min="13" max="13" width="7.6640625" bestFit="1" customWidth="1"/>
    <col min="14" max="14" width="6.88671875" bestFit="1" customWidth="1"/>
    <col min="15" max="15" width="6.88671875" customWidth="1"/>
    <col min="16" max="21" width="6.88671875" bestFit="1" customWidth="1"/>
    <col min="22" max="22" width="4.44140625" bestFit="1" customWidth="1"/>
    <col min="23" max="23" width="4.6640625" customWidth="1"/>
    <col min="24" max="24" width="19.77734375" customWidth="1"/>
    <col min="25" max="25" width="7.6640625" style="9" bestFit="1" customWidth="1"/>
  </cols>
  <sheetData>
    <row r="1" spans="1:116" ht="154.5" customHeight="1" x14ac:dyDescent="0.3">
      <c r="A1" s="4" t="s">
        <v>0</v>
      </c>
      <c r="B1" s="4"/>
      <c r="C1" s="4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116</v>
      </c>
      <c r="M1" s="4" t="s">
        <v>117</v>
      </c>
      <c r="N1" s="4" t="s">
        <v>118</v>
      </c>
      <c r="O1" s="4" t="s">
        <v>114</v>
      </c>
      <c r="P1" s="4" t="s">
        <v>115</v>
      </c>
      <c r="Q1" s="4" t="s">
        <v>9</v>
      </c>
      <c r="R1" s="4" t="s">
        <v>10</v>
      </c>
      <c r="S1" s="4" t="s">
        <v>10</v>
      </c>
      <c r="T1" s="4" t="s">
        <v>10</v>
      </c>
      <c r="U1" s="4" t="s">
        <v>10</v>
      </c>
      <c r="V1" s="4" t="s">
        <v>11</v>
      </c>
      <c r="W1" s="11"/>
    </row>
    <row r="2" spans="1:116" x14ac:dyDescent="0.3">
      <c r="A2" s="10" t="s">
        <v>12</v>
      </c>
      <c r="B2" s="10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Y2" s="10" t="s">
        <v>113</v>
      </c>
    </row>
    <row r="3" spans="1:116" s="2" customFormat="1" x14ac:dyDescent="0.3">
      <c r="A3" s="6" t="s">
        <v>14</v>
      </c>
      <c r="B3" s="6" t="s">
        <v>15</v>
      </c>
      <c r="C3" s="6"/>
      <c r="D3" s="6"/>
      <c r="E3" s="6"/>
      <c r="F3" s="6"/>
      <c r="G3" s="6">
        <v>2</v>
      </c>
      <c r="H3" s="6"/>
      <c r="I3" s="6"/>
      <c r="J3" s="6">
        <v>6</v>
      </c>
      <c r="K3" s="6"/>
      <c r="L3" s="6">
        <v>12.5</v>
      </c>
      <c r="M3" s="6">
        <v>3.25</v>
      </c>
      <c r="N3" s="6"/>
      <c r="O3" s="6"/>
      <c r="P3" s="6"/>
      <c r="Q3" s="6"/>
      <c r="R3" s="6"/>
      <c r="S3" s="6"/>
      <c r="T3" s="6"/>
      <c r="U3" s="6"/>
      <c r="V3" s="6">
        <f t="shared" ref="V3:V11" si="0">SUM(D3:U3)</f>
        <v>23.75</v>
      </c>
      <c r="W3"/>
      <c r="X3"/>
      <c r="Y3" s="9" t="s">
        <v>105</v>
      </c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 s="3" customFormat="1" x14ac:dyDescent="0.3">
      <c r="A4" s="7" t="s">
        <v>16</v>
      </c>
      <c r="B4" s="7" t="s">
        <v>17</v>
      </c>
      <c r="C4" s="7"/>
      <c r="D4" s="7"/>
      <c r="E4" s="7"/>
      <c r="F4" s="7"/>
      <c r="G4" s="7"/>
      <c r="H4" s="7"/>
      <c r="I4" s="7"/>
      <c r="J4" s="7">
        <v>5</v>
      </c>
      <c r="K4" s="7"/>
      <c r="L4" s="7"/>
      <c r="M4" s="7">
        <v>6.25</v>
      </c>
      <c r="N4" s="7"/>
      <c r="O4" s="7"/>
      <c r="P4" s="7"/>
      <c r="Q4" s="7"/>
      <c r="R4" s="7"/>
      <c r="S4" s="7"/>
      <c r="T4" s="7"/>
      <c r="U4" s="7"/>
      <c r="V4" s="7">
        <f t="shared" si="0"/>
        <v>11.25</v>
      </c>
      <c r="W4"/>
      <c r="X4"/>
      <c r="Y4" s="9" t="s">
        <v>106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 s="2" customFormat="1" x14ac:dyDescent="0.3">
      <c r="A5" s="6" t="s">
        <v>18</v>
      </c>
      <c r="B5" s="6" t="s">
        <v>19</v>
      </c>
      <c r="C5" s="6"/>
      <c r="D5" s="6"/>
      <c r="E5" s="6"/>
      <c r="F5" s="6"/>
      <c r="G5" s="6"/>
      <c r="H5" s="6"/>
      <c r="I5" s="6"/>
      <c r="J5" s="6">
        <v>18</v>
      </c>
      <c r="K5" s="6"/>
      <c r="L5" s="6"/>
      <c r="M5" s="6">
        <v>9</v>
      </c>
      <c r="N5" s="6"/>
      <c r="O5" s="6"/>
      <c r="P5" s="6"/>
      <c r="Q5" s="6"/>
      <c r="R5" s="6"/>
      <c r="S5" s="6"/>
      <c r="T5" s="6"/>
      <c r="U5" s="6"/>
      <c r="V5" s="6">
        <f t="shared" si="0"/>
        <v>27</v>
      </c>
      <c r="W5"/>
      <c r="X5"/>
      <c r="Y5" s="9" t="s">
        <v>105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 s="2" customFormat="1" x14ac:dyDescent="0.3">
      <c r="A6" s="6" t="s">
        <v>20</v>
      </c>
      <c r="B6" s="6" t="s">
        <v>21</v>
      </c>
      <c r="C6" s="6"/>
      <c r="D6" s="6"/>
      <c r="E6" s="6"/>
      <c r="F6" s="6"/>
      <c r="G6" s="6"/>
      <c r="H6" s="6"/>
      <c r="I6" s="6"/>
      <c r="J6" s="6">
        <v>13</v>
      </c>
      <c r="K6" s="6"/>
      <c r="L6" s="6">
        <f>5.5+6</f>
        <v>11.5</v>
      </c>
      <c r="M6" s="6"/>
      <c r="N6" s="6"/>
      <c r="O6" s="6"/>
      <c r="P6" s="6"/>
      <c r="Q6" s="6"/>
      <c r="R6" s="6"/>
      <c r="S6" s="6"/>
      <c r="T6" s="6"/>
      <c r="U6" s="6"/>
      <c r="V6" s="6">
        <f t="shared" si="0"/>
        <v>24.5</v>
      </c>
      <c r="W6"/>
      <c r="X6"/>
      <c r="Y6" s="9" t="s">
        <v>105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s="2" customFormat="1" x14ac:dyDescent="0.3">
      <c r="A7" s="6" t="s">
        <v>23</v>
      </c>
      <c r="B7" s="6" t="s">
        <v>24</v>
      </c>
      <c r="C7" s="6"/>
      <c r="D7" s="6"/>
      <c r="E7" s="6"/>
      <c r="F7" s="6"/>
      <c r="G7" s="6"/>
      <c r="H7" s="6"/>
      <c r="I7" s="6">
        <v>2</v>
      </c>
      <c r="J7" s="6">
        <v>5</v>
      </c>
      <c r="K7" s="6"/>
      <c r="L7" s="6"/>
      <c r="M7" s="6">
        <v>6</v>
      </c>
      <c r="N7" s="6">
        <v>6</v>
      </c>
      <c r="O7" s="6"/>
      <c r="P7" s="6"/>
      <c r="Q7" s="6"/>
      <c r="R7" s="6">
        <v>3</v>
      </c>
      <c r="S7" s="6"/>
      <c r="T7" s="6"/>
      <c r="U7" s="6"/>
      <c r="V7" s="6">
        <f t="shared" si="0"/>
        <v>22</v>
      </c>
      <c r="W7"/>
      <c r="X7" t="s">
        <v>108</v>
      </c>
      <c r="Y7" s="9" t="s">
        <v>105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2" customFormat="1" x14ac:dyDescent="0.3">
      <c r="A8" s="6" t="s">
        <v>25</v>
      </c>
      <c r="B8" s="6" t="s">
        <v>22</v>
      </c>
      <c r="C8" s="6"/>
      <c r="D8" s="6"/>
      <c r="E8" s="6"/>
      <c r="F8" s="6"/>
      <c r="G8" s="6">
        <v>3</v>
      </c>
      <c r="H8" s="6"/>
      <c r="I8" s="6"/>
      <c r="J8" s="6">
        <v>5</v>
      </c>
      <c r="K8" s="6"/>
      <c r="L8" s="6">
        <v>5.25</v>
      </c>
      <c r="M8" s="6">
        <v>6</v>
      </c>
      <c r="N8" s="6"/>
      <c r="O8" s="6"/>
      <c r="P8" s="6"/>
      <c r="Q8" s="6"/>
      <c r="R8" s="6"/>
      <c r="S8" s="6"/>
      <c r="T8" s="6"/>
      <c r="U8" s="6"/>
      <c r="V8" s="6">
        <f t="shared" si="0"/>
        <v>19.25</v>
      </c>
      <c r="W8"/>
      <c r="X8"/>
      <c r="Y8" s="9" t="s">
        <v>105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2" customFormat="1" x14ac:dyDescent="0.3">
      <c r="A9" s="6" t="s">
        <v>27</v>
      </c>
      <c r="B9" s="6" t="s">
        <v>28</v>
      </c>
      <c r="C9" s="6"/>
      <c r="D9" s="6"/>
      <c r="E9" s="6">
        <v>5</v>
      </c>
      <c r="F9" s="6"/>
      <c r="G9" s="6"/>
      <c r="H9" s="6"/>
      <c r="I9" s="6"/>
      <c r="J9" s="6">
        <v>18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>
        <f t="shared" si="0"/>
        <v>23</v>
      </c>
      <c r="W9"/>
      <c r="X9"/>
      <c r="Y9" s="9" t="s">
        <v>105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x14ac:dyDescent="0.3">
      <c r="A10" s="6" t="s">
        <v>29</v>
      </c>
      <c r="B10" s="6" t="s">
        <v>30</v>
      </c>
      <c r="C10" s="6"/>
      <c r="D10" s="6"/>
      <c r="E10" s="6"/>
      <c r="F10" s="6">
        <v>1</v>
      </c>
      <c r="G10" s="6">
        <v>3</v>
      </c>
      <c r="H10" s="6"/>
      <c r="I10" s="6">
        <v>2</v>
      </c>
      <c r="J10" s="6">
        <v>3</v>
      </c>
      <c r="K10" s="6">
        <v>2</v>
      </c>
      <c r="L10" s="6">
        <v>3.5</v>
      </c>
      <c r="M10" s="6"/>
      <c r="N10" s="6"/>
      <c r="O10" s="6">
        <v>2</v>
      </c>
      <c r="P10" s="6"/>
      <c r="Q10" s="6"/>
      <c r="R10" s="6">
        <v>4</v>
      </c>
      <c r="S10" s="6"/>
      <c r="T10" s="6"/>
      <c r="U10" s="6"/>
      <c r="V10" s="6">
        <f t="shared" si="0"/>
        <v>20.5</v>
      </c>
      <c r="X10" t="s">
        <v>109</v>
      </c>
      <c r="Y10" s="9" t="s">
        <v>107</v>
      </c>
    </row>
    <row r="11" spans="1:116" s="2" customFormat="1" x14ac:dyDescent="0.3">
      <c r="A11" s="6" t="s">
        <v>31</v>
      </c>
      <c r="B11" s="6" t="s">
        <v>32</v>
      </c>
      <c r="C11" s="6"/>
      <c r="D11" s="6"/>
      <c r="E11" s="6"/>
      <c r="F11" s="6">
        <v>4</v>
      </c>
      <c r="G11" s="6">
        <v>3</v>
      </c>
      <c r="H11" s="6"/>
      <c r="I11" s="6"/>
      <c r="J11" s="6"/>
      <c r="K11" s="6"/>
      <c r="L11" s="6"/>
      <c r="M11" s="6">
        <v>3</v>
      </c>
      <c r="N11" s="6"/>
      <c r="O11" s="6"/>
      <c r="P11" s="6"/>
      <c r="Q11" s="6"/>
      <c r="R11" s="6"/>
      <c r="S11" s="6"/>
      <c r="T11" s="6"/>
      <c r="U11" s="6"/>
      <c r="V11" s="6">
        <f t="shared" si="0"/>
        <v>10</v>
      </c>
      <c r="W11"/>
      <c r="X11"/>
      <c r="Y11" s="9" t="s">
        <v>107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2" customFormat="1" x14ac:dyDescent="0.3">
      <c r="A12" s="6" t="s">
        <v>33</v>
      </c>
      <c r="B12" s="6" t="s">
        <v>30</v>
      </c>
      <c r="C12" s="6"/>
      <c r="D12" s="6"/>
      <c r="E12" s="6"/>
      <c r="F12" s="6"/>
      <c r="G12" s="6"/>
      <c r="H12" s="6"/>
      <c r="I12" s="6"/>
      <c r="J12" s="6">
        <v>12</v>
      </c>
      <c r="K12" s="6"/>
      <c r="L12" s="6">
        <f>3+4.25</f>
        <v>7.25</v>
      </c>
      <c r="M12" s="6">
        <v>4.25</v>
      </c>
      <c r="N12" s="6">
        <v>6.5</v>
      </c>
      <c r="O12" s="6"/>
      <c r="P12" s="6"/>
      <c r="Q12" s="6"/>
      <c r="R12" s="6"/>
      <c r="S12" s="6"/>
      <c r="T12" s="6"/>
      <c r="U12" s="6"/>
      <c r="V12" s="6">
        <f t="shared" ref="V12:V26" si="1">SUM(D12:U12)</f>
        <v>30</v>
      </c>
      <c r="W12"/>
      <c r="X12"/>
      <c r="Y12" s="9" t="s">
        <v>105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2" customFormat="1" x14ac:dyDescent="0.3">
      <c r="A13" s="6" t="s">
        <v>34</v>
      </c>
      <c r="B13" s="6" t="s">
        <v>35</v>
      </c>
      <c r="C13" s="6"/>
      <c r="D13" s="6"/>
      <c r="E13" s="6"/>
      <c r="F13" s="6"/>
      <c r="G13" s="6"/>
      <c r="H13" s="6"/>
      <c r="I13" s="6"/>
      <c r="J13" s="6">
        <v>10</v>
      </c>
      <c r="K13" s="6"/>
      <c r="L13" s="6"/>
      <c r="M13" s="6">
        <v>6.25</v>
      </c>
      <c r="N13" s="6">
        <v>5</v>
      </c>
      <c r="O13" s="6"/>
      <c r="P13" s="6"/>
      <c r="Q13" s="6"/>
      <c r="R13" s="6"/>
      <c r="S13" s="6"/>
      <c r="T13" s="6"/>
      <c r="U13" s="6"/>
      <c r="V13" s="6">
        <f t="shared" si="1"/>
        <v>21.25</v>
      </c>
      <c r="W13"/>
      <c r="X13"/>
      <c r="Y13" s="9" t="s">
        <v>105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2" customFormat="1" x14ac:dyDescent="0.3">
      <c r="A14" s="6" t="s">
        <v>36</v>
      </c>
      <c r="B14" s="6" t="s">
        <v>37</v>
      </c>
      <c r="C14" s="6"/>
      <c r="D14" s="6"/>
      <c r="E14" s="6">
        <v>4</v>
      </c>
      <c r="F14" s="6"/>
      <c r="G14" s="6"/>
      <c r="H14" s="6"/>
      <c r="I14" s="6"/>
      <c r="J14" s="6"/>
      <c r="K14" s="6"/>
      <c r="L14" s="6">
        <v>7</v>
      </c>
      <c r="M14" s="6"/>
      <c r="N14" s="6">
        <v>5.5</v>
      </c>
      <c r="O14" s="6"/>
      <c r="P14" s="6"/>
      <c r="Q14" s="6"/>
      <c r="R14" s="6">
        <v>4</v>
      </c>
      <c r="S14" s="6"/>
      <c r="T14" s="6"/>
      <c r="U14" s="6"/>
      <c r="V14" s="6">
        <f t="shared" si="1"/>
        <v>20.5</v>
      </c>
      <c r="W14"/>
      <c r="X14" t="s">
        <v>119</v>
      </c>
      <c r="Y14" s="9" t="s">
        <v>105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2" customFormat="1" x14ac:dyDescent="0.3">
      <c r="A15" s="6" t="s">
        <v>38</v>
      </c>
      <c r="B15" s="6" t="s">
        <v>39</v>
      </c>
      <c r="C15" s="6"/>
      <c r="D15" s="6"/>
      <c r="E15" s="6"/>
      <c r="F15" s="6"/>
      <c r="G15" s="6"/>
      <c r="H15" s="6">
        <v>3</v>
      </c>
      <c r="I15" s="6">
        <v>2</v>
      </c>
      <c r="J15" s="6">
        <v>7</v>
      </c>
      <c r="K15" s="6"/>
      <c r="L15" s="6"/>
      <c r="M15" s="6">
        <v>5</v>
      </c>
      <c r="N15" s="6"/>
      <c r="O15" s="6">
        <v>2</v>
      </c>
      <c r="P15" s="6"/>
      <c r="Q15" s="6"/>
      <c r="R15" s="6"/>
      <c r="S15" s="6"/>
      <c r="T15" s="6"/>
      <c r="U15" s="6"/>
      <c r="V15" s="6">
        <f t="shared" si="1"/>
        <v>19</v>
      </c>
      <c r="W15"/>
      <c r="X15"/>
      <c r="Y15" s="9" t="s">
        <v>105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2" customFormat="1" x14ac:dyDescent="0.3">
      <c r="A16" s="6" t="s">
        <v>40</v>
      </c>
      <c r="B16" s="6" t="s">
        <v>41</v>
      </c>
      <c r="C16" s="6"/>
      <c r="D16" s="6"/>
      <c r="E16" s="6"/>
      <c r="F16" s="6"/>
      <c r="G16" s="6"/>
      <c r="H16" s="6">
        <v>5</v>
      </c>
      <c r="I16" s="6">
        <v>2</v>
      </c>
      <c r="J16" s="6">
        <v>9</v>
      </c>
      <c r="K16" s="6"/>
      <c r="L16" s="6"/>
      <c r="M16" s="6"/>
      <c r="N16" s="6">
        <v>5</v>
      </c>
      <c r="O16" s="6"/>
      <c r="P16" s="6"/>
      <c r="Q16" s="6"/>
      <c r="R16" s="6"/>
      <c r="S16" s="6"/>
      <c r="T16" s="6"/>
      <c r="U16" s="6"/>
      <c r="V16" s="6">
        <f t="shared" si="1"/>
        <v>21</v>
      </c>
      <c r="W16"/>
      <c r="X16"/>
      <c r="Y16" s="9" t="s">
        <v>105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2" customFormat="1" x14ac:dyDescent="0.3">
      <c r="A17" s="6" t="s">
        <v>42</v>
      </c>
      <c r="B17" s="6" t="s">
        <v>43</v>
      </c>
      <c r="C17" s="6"/>
      <c r="D17" s="6"/>
      <c r="E17" s="6">
        <v>2</v>
      </c>
      <c r="F17" s="6"/>
      <c r="G17" s="6">
        <v>3</v>
      </c>
      <c r="H17" s="6"/>
      <c r="I17" s="6"/>
      <c r="J17" s="6"/>
      <c r="K17" s="6"/>
      <c r="L17" s="6"/>
      <c r="M17" s="6">
        <f>5.5+1.25</f>
        <v>6.75</v>
      </c>
      <c r="N17" s="6">
        <v>3</v>
      </c>
      <c r="O17" s="6">
        <v>2</v>
      </c>
      <c r="P17" s="6"/>
      <c r="Q17" s="6"/>
      <c r="R17" s="6">
        <v>3</v>
      </c>
      <c r="S17" s="6"/>
      <c r="T17" s="6"/>
      <c r="U17" s="6"/>
      <c r="V17" s="6">
        <f t="shared" si="1"/>
        <v>19.75</v>
      </c>
      <c r="W17"/>
      <c r="X17" t="s">
        <v>120</v>
      </c>
      <c r="Y17" s="9" t="s">
        <v>105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x14ac:dyDescent="0.3">
      <c r="A18" s="6" t="s">
        <v>44</v>
      </c>
      <c r="B18" s="6" t="s">
        <v>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f t="shared" si="1"/>
        <v>0</v>
      </c>
      <c r="Y18" s="9" t="s">
        <v>105</v>
      </c>
    </row>
    <row r="19" spans="1:116" s="2" customFormat="1" x14ac:dyDescent="0.3">
      <c r="A19" s="6" t="s">
        <v>46</v>
      </c>
      <c r="B19" s="6" t="s">
        <v>47</v>
      </c>
      <c r="C19" s="6"/>
      <c r="D19" s="6"/>
      <c r="E19" s="6"/>
      <c r="F19" s="6"/>
      <c r="G19" s="6"/>
      <c r="H19" s="6"/>
      <c r="I19" s="6"/>
      <c r="J19" s="6">
        <v>5</v>
      </c>
      <c r="K19" s="6">
        <v>2</v>
      </c>
      <c r="L19" s="6"/>
      <c r="M19" s="6">
        <v>6.5</v>
      </c>
      <c r="N19" s="6">
        <v>6</v>
      </c>
      <c r="O19" s="6"/>
      <c r="P19" s="6"/>
      <c r="Q19" s="6"/>
      <c r="R19" s="6"/>
      <c r="S19" s="6"/>
      <c r="T19" s="6"/>
      <c r="U19" s="6"/>
      <c r="V19" s="6">
        <f t="shared" si="1"/>
        <v>19.5</v>
      </c>
      <c r="W19"/>
      <c r="X19"/>
      <c r="Y19" s="9" t="s">
        <v>105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2" customFormat="1" x14ac:dyDescent="0.3">
      <c r="A20" s="6" t="s">
        <v>48</v>
      </c>
      <c r="B20" s="6" t="s">
        <v>49</v>
      </c>
      <c r="C20" s="6"/>
      <c r="D20" s="6"/>
      <c r="E20" s="6"/>
      <c r="F20" s="6"/>
      <c r="G20" s="6">
        <v>2</v>
      </c>
      <c r="H20" s="6"/>
      <c r="I20" s="6">
        <v>2</v>
      </c>
      <c r="J20" s="6">
        <v>7</v>
      </c>
      <c r="K20" s="6">
        <v>4</v>
      </c>
      <c r="L20" s="6"/>
      <c r="M20" s="6"/>
      <c r="N20" s="6">
        <v>5.5</v>
      </c>
      <c r="O20" s="6">
        <v>2</v>
      </c>
      <c r="P20" s="6"/>
      <c r="Q20" s="6"/>
      <c r="R20" s="6">
        <v>2</v>
      </c>
      <c r="S20" s="6"/>
      <c r="T20" s="6"/>
      <c r="U20" s="6"/>
      <c r="V20" s="6">
        <f t="shared" si="1"/>
        <v>24.5</v>
      </c>
      <c r="W20"/>
      <c r="X20"/>
      <c r="Y20" s="9" t="s">
        <v>105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2" customFormat="1" x14ac:dyDescent="0.3">
      <c r="A21" s="6" t="s">
        <v>48</v>
      </c>
      <c r="B21" s="6" t="s">
        <v>50</v>
      </c>
      <c r="C21" s="6"/>
      <c r="D21" s="6"/>
      <c r="E21" s="6"/>
      <c r="F21" s="6"/>
      <c r="G21" s="6">
        <v>2</v>
      </c>
      <c r="H21" s="6"/>
      <c r="I21" s="6">
        <v>2</v>
      </c>
      <c r="J21" s="6">
        <v>5</v>
      </c>
      <c r="K21" s="6">
        <v>2</v>
      </c>
      <c r="L21" s="6"/>
      <c r="M21" s="6"/>
      <c r="N21" s="6">
        <v>5.5</v>
      </c>
      <c r="O21" s="6">
        <v>2</v>
      </c>
      <c r="P21" s="6"/>
      <c r="Q21" s="6"/>
      <c r="R21" s="6">
        <v>2</v>
      </c>
      <c r="S21" s="6"/>
      <c r="T21" s="6"/>
      <c r="U21" s="6"/>
      <c r="V21" s="6">
        <f t="shared" si="1"/>
        <v>20.5</v>
      </c>
      <c r="W21"/>
      <c r="X21"/>
      <c r="Y21" s="9" t="s">
        <v>105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3" customFormat="1" x14ac:dyDescent="0.3">
      <c r="A22" s="6" t="s">
        <v>51</v>
      </c>
      <c r="B22" s="6" t="s">
        <v>52</v>
      </c>
      <c r="C22" s="6"/>
      <c r="D22" s="6"/>
      <c r="E22" s="6"/>
      <c r="F22" s="6"/>
      <c r="G22" s="6"/>
      <c r="H22" s="6"/>
      <c r="I22" s="6"/>
      <c r="J22" s="6"/>
      <c r="K22" s="6"/>
      <c r="L22" s="6">
        <v>8</v>
      </c>
      <c r="M22" s="6">
        <v>8</v>
      </c>
      <c r="N22" s="6">
        <v>8</v>
      </c>
      <c r="O22" s="6"/>
      <c r="P22" s="6"/>
      <c r="Q22" s="6"/>
      <c r="R22" s="6"/>
      <c r="S22" s="6"/>
      <c r="T22" s="6"/>
      <c r="U22" s="6"/>
      <c r="V22" s="6">
        <f t="shared" si="1"/>
        <v>24</v>
      </c>
      <c r="W22"/>
      <c r="X22"/>
      <c r="Y22" s="9" t="s">
        <v>105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2" customFormat="1" x14ac:dyDescent="0.3">
      <c r="A23" s="6" t="s">
        <v>53</v>
      </c>
      <c r="B23" s="6" t="s">
        <v>54</v>
      </c>
      <c r="C23" s="6"/>
      <c r="D23" s="6"/>
      <c r="E23" s="6"/>
      <c r="F23" s="6"/>
      <c r="G23" s="6"/>
      <c r="H23" s="6"/>
      <c r="I23" s="6"/>
      <c r="J23" s="6">
        <v>6</v>
      </c>
      <c r="K23" s="6"/>
      <c r="L23" s="6">
        <f>5.25+7.25</f>
        <v>12.5</v>
      </c>
      <c r="M23" s="6"/>
      <c r="N23" s="6">
        <v>5</v>
      </c>
      <c r="O23" s="6"/>
      <c r="P23" s="6"/>
      <c r="Q23" s="6"/>
      <c r="R23" s="6"/>
      <c r="S23" s="6"/>
      <c r="T23" s="6"/>
      <c r="U23" s="6"/>
      <c r="V23" s="6">
        <f t="shared" si="1"/>
        <v>23.5</v>
      </c>
      <c r="W23"/>
      <c r="X23"/>
      <c r="Y23" s="9" t="s">
        <v>105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2" customFormat="1" x14ac:dyDescent="0.3">
      <c r="A24" s="6" t="s">
        <v>55</v>
      </c>
      <c r="B24" s="6" t="s">
        <v>56</v>
      </c>
      <c r="C24" s="6"/>
      <c r="D24" s="6"/>
      <c r="E24" s="6"/>
      <c r="F24" s="6">
        <v>4</v>
      </c>
      <c r="G24" s="6"/>
      <c r="H24" s="6"/>
      <c r="I24" s="6">
        <v>2</v>
      </c>
      <c r="J24" s="6">
        <v>4</v>
      </c>
      <c r="K24" s="6"/>
      <c r="L24" s="6">
        <v>5.25</v>
      </c>
      <c r="M24" s="6">
        <v>6</v>
      </c>
      <c r="N24" s="6"/>
      <c r="O24" s="6"/>
      <c r="P24" s="6"/>
      <c r="Q24" s="6"/>
      <c r="R24" s="6"/>
      <c r="S24" s="6"/>
      <c r="T24" s="6"/>
      <c r="U24" s="6"/>
      <c r="V24" s="6">
        <f t="shared" si="1"/>
        <v>21.25</v>
      </c>
      <c r="W24"/>
      <c r="X24"/>
      <c r="Y24" s="9" t="s">
        <v>105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2" customFormat="1" x14ac:dyDescent="0.3">
      <c r="A25" s="6" t="s">
        <v>57</v>
      </c>
      <c r="B25" s="6" t="s">
        <v>58</v>
      </c>
      <c r="C25" s="6"/>
      <c r="D25" s="6"/>
      <c r="E25" s="6"/>
      <c r="F25" s="6"/>
      <c r="G25" s="6">
        <v>3</v>
      </c>
      <c r="H25" s="6"/>
      <c r="I25" s="6"/>
      <c r="J25" s="6">
        <v>4</v>
      </c>
      <c r="K25" s="6">
        <v>2</v>
      </c>
      <c r="L25" s="6">
        <v>7</v>
      </c>
      <c r="M25" s="6">
        <v>5.5</v>
      </c>
      <c r="N25" s="6">
        <v>5.5</v>
      </c>
      <c r="O25" s="6">
        <v>2</v>
      </c>
      <c r="P25" s="6"/>
      <c r="Q25" s="6"/>
      <c r="R25" s="6"/>
      <c r="S25" s="6"/>
      <c r="T25" s="6"/>
      <c r="U25" s="6"/>
      <c r="V25" s="6">
        <f t="shared" si="1"/>
        <v>29</v>
      </c>
      <c r="W25"/>
      <c r="X25"/>
      <c r="Y25" s="9" t="s">
        <v>105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2" customFormat="1" x14ac:dyDescent="0.3">
      <c r="A26" s="6" t="s">
        <v>59</v>
      </c>
      <c r="B26" s="6" t="s">
        <v>61</v>
      </c>
      <c r="C26" s="6"/>
      <c r="D26" s="6"/>
      <c r="E26" s="6">
        <v>4</v>
      </c>
      <c r="F26" s="6"/>
      <c r="G26" s="6"/>
      <c r="H26" s="6"/>
      <c r="I26" s="6"/>
      <c r="J26" s="6"/>
      <c r="K26" s="6">
        <v>4</v>
      </c>
      <c r="L26" s="6"/>
      <c r="M26" s="6"/>
      <c r="N26" s="6">
        <v>5.5</v>
      </c>
      <c r="O26" s="6"/>
      <c r="P26" s="6"/>
      <c r="Q26" s="6"/>
      <c r="R26" s="6"/>
      <c r="S26" s="6"/>
      <c r="T26" s="6"/>
      <c r="U26" s="6"/>
      <c r="V26" s="6">
        <f t="shared" si="1"/>
        <v>13.5</v>
      </c>
      <c r="W26"/>
      <c r="X26"/>
      <c r="Y26" s="9" t="s">
        <v>105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2" customFormat="1" x14ac:dyDescent="0.3">
      <c r="A27" s="6" t="s">
        <v>63</v>
      </c>
      <c r="B27" s="6" t="s">
        <v>64</v>
      </c>
      <c r="C27" s="6"/>
      <c r="D27" s="6"/>
      <c r="E27" s="6">
        <v>4</v>
      </c>
      <c r="F27" s="6"/>
      <c r="G27" s="6"/>
      <c r="H27" s="6"/>
      <c r="I27" s="6"/>
      <c r="J27" s="6">
        <v>19</v>
      </c>
      <c r="K27" s="6"/>
      <c r="L27" s="6">
        <v>11.25</v>
      </c>
      <c r="M27" s="6">
        <v>5</v>
      </c>
      <c r="N27" s="6"/>
      <c r="O27" s="6"/>
      <c r="P27" s="6"/>
      <c r="Q27" s="6"/>
      <c r="R27" s="6"/>
      <c r="S27" s="6"/>
      <c r="T27" s="6"/>
      <c r="U27" s="6"/>
      <c r="V27" s="6">
        <f t="shared" ref="V27:V34" si="2">SUM(D27:U27)</f>
        <v>39.25</v>
      </c>
      <c r="W27"/>
      <c r="X27"/>
      <c r="Y27" s="9" t="s">
        <v>105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2" customFormat="1" x14ac:dyDescent="0.3">
      <c r="A28" s="6" t="s">
        <v>65</v>
      </c>
      <c r="B28" s="6" t="s">
        <v>66</v>
      </c>
      <c r="C28" s="6"/>
      <c r="D28" s="6"/>
      <c r="E28" s="6"/>
      <c r="F28" s="6"/>
      <c r="G28" s="6"/>
      <c r="H28" s="6"/>
      <c r="I28" s="6"/>
      <c r="J28" s="6">
        <v>10</v>
      </c>
      <c r="K28" s="6"/>
      <c r="L28" s="6"/>
      <c r="M28" s="6">
        <v>6.25</v>
      </c>
      <c r="N28" s="6">
        <v>5.5</v>
      </c>
      <c r="O28" s="6"/>
      <c r="P28" s="6"/>
      <c r="Q28" s="6"/>
      <c r="R28" s="6"/>
      <c r="S28" s="6"/>
      <c r="T28" s="6"/>
      <c r="U28" s="6"/>
      <c r="V28" s="6">
        <f t="shared" si="2"/>
        <v>21.75</v>
      </c>
      <c r="W28"/>
      <c r="X28"/>
      <c r="Y28" s="9" t="s">
        <v>105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  <row r="29" spans="1:116" s="2" customFormat="1" x14ac:dyDescent="0.3">
      <c r="A29" s="6" t="s">
        <v>67</v>
      </c>
      <c r="B29" s="6" t="s">
        <v>26</v>
      </c>
      <c r="C29" s="6"/>
      <c r="D29" s="6"/>
      <c r="E29" s="6"/>
      <c r="F29" s="6"/>
      <c r="G29" s="6"/>
      <c r="H29" s="6"/>
      <c r="I29" s="6">
        <v>2</v>
      </c>
      <c r="J29" s="6">
        <v>27</v>
      </c>
      <c r="K29" s="6">
        <v>2</v>
      </c>
      <c r="L29" s="6">
        <v>5.5</v>
      </c>
      <c r="M29" s="6">
        <f>11/2</f>
        <v>5.5</v>
      </c>
      <c r="N29" s="6">
        <v>5</v>
      </c>
      <c r="O29" s="6"/>
      <c r="P29" s="6"/>
      <c r="Q29" s="6"/>
      <c r="R29" s="6"/>
      <c r="S29" s="6"/>
      <c r="T29" s="6"/>
      <c r="U29" s="6"/>
      <c r="V29" s="6">
        <f t="shared" si="2"/>
        <v>47</v>
      </c>
      <c r="W29"/>
      <c r="X29"/>
      <c r="Y29" s="9" t="s">
        <v>105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s="3" customFormat="1" x14ac:dyDescent="0.3">
      <c r="A30" s="7" t="s">
        <v>68</v>
      </c>
      <c r="B30" s="7" t="s">
        <v>69</v>
      </c>
      <c r="C30" s="7"/>
      <c r="D30" s="7"/>
      <c r="E30" s="7"/>
      <c r="F30" s="7"/>
      <c r="G30" s="7"/>
      <c r="H30" s="7"/>
      <c r="I30" s="7"/>
      <c r="J30" s="7"/>
      <c r="K30" s="7">
        <v>2</v>
      </c>
      <c r="L30" s="7"/>
      <c r="M30" s="7">
        <v>6.25</v>
      </c>
      <c r="N30" s="7">
        <v>12.5</v>
      </c>
      <c r="O30" s="7"/>
      <c r="P30" s="7"/>
      <c r="Q30" s="7"/>
      <c r="R30" s="7"/>
      <c r="S30" s="7"/>
      <c r="T30" s="7"/>
      <c r="U30" s="7"/>
      <c r="V30" s="7">
        <f t="shared" si="2"/>
        <v>20.75</v>
      </c>
      <c r="W30"/>
      <c r="X30"/>
      <c r="Y30" s="9" t="s">
        <v>105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</row>
    <row r="31" spans="1:116" s="2" customFormat="1" x14ac:dyDescent="0.3">
      <c r="A31" s="6" t="s">
        <v>104</v>
      </c>
      <c r="B31" s="6" t="s">
        <v>71</v>
      </c>
      <c r="C31" s="6"/>
      <c r="D31" s="6"/>
      <c r="E31" s="6"/>
      <c r="F31" s="6"/>
      <c r="G31" s="6"/>
      <c r="H31" s="6"/>
      <c r="I31" s="6">
        <v>2</v>
      </c>
      <c r="J31" s="6">
        <v>4</v>
      </c>
      <c r="K31" s="6"/>
      <c r="L31" s="6">
        <v>6.25</v>
      </c>
      <c r="M31" s="6">
        <v>5.25</v>
      </c>
      <c r="N31" s="6"/>
      <c r="O31" s="6"/>
      <c r="P31" s="6"/>
      <c r="Q31" s="6"/>
      <c r="R31" s="6"/>
      <c r="S31" s="6"/>
      <c r="T31" s="6"/>
      <c r="U31" s="6"/>
      <c r="V31" s="6">
        <f t="shared" si="2"/>
        <v>17.5</v>
      </c>
      <c r="W31"/>
      <c r="X31"/>
      <c r="Y31" s="9" t="s">
        <v>105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 s="2" customFormat="1" x14ac:dyDescent="0.3">
      <c r="A32" s="6" t="s">
        <v>70</v>
      </c>
      <c r="B32" s="6" t="s">
        <v>71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v>5</v>
      </c>
      <c r="N32" s="6">
        <v>5</v>
      </c>
      <c r="O32" s="6"/>
      <c r="P32" s="6"/>
      <c r="Q32" s="6"/>
      <c r="R32" s="6"/>
      <c r="S32" s="6"/>
      <c r="T32" s="6"/>
      <c r="U32" s="6"/>
      <c r="V32" s="6">
        <f t="shared" si="2"/>
        <v>10</v>
      </c>
      <c r="W32"/>
      <c r="X32"/>
      <c r="Y32" s="9" t="s">
        <v>105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2" customFormat="1" x14ac:dyDescent="0.3">
      <c r="A33" s="6" t="s">
        <v>72</v>
      </c>
      <c r="B33" s="6" t="s">
        <v>73</v>
      </c>
      <c r="C33" s="6"/>
      <c r="D33" s="6"/>
      <c r="E33" s="6"/>
      <c r="F33" s="6"/>
      <c r="G33" s="6">
        <v>3</v>
      </c>
      <c r="H33" s="6"/>
      <c r="I33" s="6"/>
      <c r="J33" s="6">
        <v>5</v>
      </c>
      <c r="K33" s="6"/>
      <c r="L33" s="6"/>
      <c r="M33" s="6">
        <v>6</v>
      </c>
      <c r="N33" s="6">
        <v>6</v>
      </c>
      <c r="O33" s="6">
        <v>2</v>
      </c>
      <c r="P33" s="6"/>
      <c r="Q33" s="6"/>
      <c r="R33" s="6"/>
      <c r="S33" s="6"/>
      <c r="T33" s="6"/>
      <c r="U33" s="6"/>
      <c r="V33" s="6">
        <f t="shared" si="2"/>
        <v>22</v>
      </c>
      <c r="W33"/>
      <c r="X33"/>
      <c r="Y33" s="9" t="s">
        <v>105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2" customFormat="1" x14ac:dyDescent="0.3">
      <c r="A34" s="6" t="s">
        <v>74</v>
      </c>
      <c r="B34" s="6" t="s">
        <v>60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>
        <v>8</v>
      </c>
      <c r="N34" s="6">
        <v>8</v>
      </c>
      <c r="O34" s="6">
        <v>8</v>
      </c>
      <c r="P34" s="6"/>
      <c r="Q34" s="6"/>
      <c r="R34" s="6"/>
      <c r="S34" s="6"/>
      <c r="T34" s="6"/>
      <c r="U34" s="6"/>
      <c r="V34" s="6">
        <f t="shared" si="2"/>
        <v>24</v>
      </c>
      <c r="W34"/>
      <c r="X34"/>
      <c r="Y34" s="9" t="s">
        <v>105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2" customFormat="1" x14ac:dyDescent="0.3">
      <c r="A35" s="6" t="s">
        <v>75</v>
      </c>
      <c r="B35" s="6" t="s">
        <v>76</v>
      </c>
      <c r="C35" s="6"/>
      <c r="D35" s="6"/>
      <c r="E35" s="6"/>
      <c r="F35" s="6"/>
      <c r="G35" s="6">
        <v>2</v>
      </c>
      <c r="H35" s="6"/>
      <c r="I35" s="6">
        <v>2</v>
      </c>
      <c r="J35" s="6">
        <v>22</v>
      </c>
      <c r="K35" s="6">
        <v>2</v>
      </c>
      <c r="L35" s="6">
        <v>6.5</v>
      </c>
      <c r="M35" s="6"/>
      <c r="N35" s="6">
        <v>6.25</v>
      </c>
      <c r="O35" s="6"/>
      <c r="P35" s="6"/>
      <c r="Q35" s="6"/>
      <c r="R35" s="6"/>
      <c r="S35" s="6"/>
      <c r="T35" s="6"/>
      <c r="U35" s="6"/>
      <c r="V35" s="6">
        <f t="shared" ref="V35:V41" si="3">SUM(D35:U35)</f>
        <v>40.75</v>
      </c>
      <c r="W35"/>
      <c r="X35"/>
      <c r="Y35" s="9" t="s">
        <v>105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s="2" customFormat="1" x14ac:dyDescent="0.3">
      <c r="A36" s="6" t="s">
        <v>77</v>
      </c>
      <c r="B36" s="6" t="s">
        <v>78</v>
      </c>
      <c r="C36" s="6"/>
      <c r="D36" s="6"/>
      <c r="E36" s="6"/>
      <c r="F36" s="6"/>
      <c r="G36" s="6">
        <v>6</v>
      </c>
      <c r="H36" s="6">
        <v>7</v>
      </c>
      <c r="I36" s="6"/>
      <c r="J36" s="6"/>
      <c r="K36" s="6">
        <v>4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>
        <f t="shared" si="3"/>
        <v>17</v>
      </c>
      <c r="W36"/>
      <c r="X36"/>
      <c r="Y36" s="9" t="s">
        <v>105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</row>
    <row r="37" spans="1:116" s="2" customFormat="1" x14ac:dyDescent="0.3">
      <c r="A37" s="6" t="s">
        <v>79</v>
      </c>
      <c r="B37" s="6" t="s">
        <v>71</v>
      </c>
      <c r="C37" s="6"/>
      <c r="D37" s="6"/>
      <c r="E37" s="6">
        <v>2</v>
      </c>
      <c r="F37" s="6"/>
      <c r="G37" s="6">
        <v>2</v>
      </c>
      <c r="H37" s="6"/>
      <c r="I37" s="6">
        <v>2</v>
      </c>
      <c r="J37" s="6">
        <v>10</v>
      </c>
      <c r="K37" s="6">
        <v>2</v>
      </c>
      <c r="L37" s="6"/>
      <c r="M37" s="6"/>
      <c r="N37" s="6"/>
      <c r="O37" s="6">
        <v>2</v>
      </c>
      <c r="P37" s="6"/>
      <c r="Q37" s="6"/>
      <c r="R37" s="6"/>
      <c r="S37" s="6"/>
      <c r="T37" s="6"/>
      <c r="U37" s="6"/>
      <c r="V37" s="6">
        <f t="shared" si="3"/>
        <v>20</v>
      </c>
      <c r="W37"/>
      <c r="X37"/>
      <c r="Y37" s="9" t="s">
        <v>107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 s="2" customFormat="1" x14ac:dyDescent="0.3">
      <c r="A38" s="6" t="s">
        <v>80</v>
      </c>
      <c r="B38" s="6" t="s">
        <v>81</v>
      </c>
      <c r="C38" s="6"/>
      <c r="D38" s="6"/>
      <c r="E38" s="6"/>
      <c r="F38" s="6"/>
      <c r="G38" s="6"/>
      <c r="H38" s="6"/>
      <c r="I38" s="6"/>
      <c r="J38" s="6">
        <v>4</v>
      </c>
      <c r="K38" s="6">
        <v>4</v>
      </c>
      <c r="L38" s="6">
        <v>4.25</v>
      </c>
      <c r="M38" s="6">
        <v>6</v>
      </c>
      <c r="N38" s="6"/>
      <c r="O38" s="6"/>
      <c r="P38" s="6"/>
      <c r="Q38" s="6"/>
      <c r="R38" s="6">
        <v>2</v>
      </c>
      <c r="S38" s="6"/>
      <c r="T38" s="6"/>
      <c r="U38" s="6"/>
      <c r="V38" s="6">
        <f t="shared" si="3"/>
        <v>20.25</v>
      </c>
      <c r="W38"/>
      <c r="X38" t="s">
        <v>121</v>
      </c>
      <c r="Y38" s="9" t="s">
        <v>105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 s="2" customFormat="1" x14ac:dyDescent="0.3">
      <c r="A39" s="6" t="s">
        <v>82</v>
      </c>
      <c r="B39" s="6" t="s">
        <v>83</v>
      </c>
      <c r="C39" s="6"/>
      <c r="D39" s="6"/>
      <c r="E39" s="6"/>
      <c r="F39" s="6"/>
      <c r="G39" s="6"/>
      <c r="H39" s="6"/>
      <c r="I39" s="6"/>
      <c r="J39" s="6">
        <v>4</v>
      </c>
      <c r="K39" s="6">
        <v>4</v>
      </c>
      <c r="L39" s="6">
        <v>4.25</v>
      </c>
      <c r="M39" s="6">
        <v>6</v>
      </c>
      <c r="N39" s="6"/>
      <c r="O39" s="6"/>
      <c r="P39" s="6"/>
      <c r="Q39" s="6"/>
      <c r="R39" s="6">
        <v>2</v>
      </c>
      <c r="S39" s="6"/>
      <c r="T39" s="6"/>
      <c r="U39" s="6"/>
      <c r="V39" s="6">
        <f t="shared" si="3"/>
        <v>20.25</v>
      </c>
      <c r="W39"/>
      <c r="X39" t="s">
        <v>121</v>
      </c>
      <c r="Y39" s="9" t="s">
        <v>107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 s="2" customFormat="1" x14ac:dyDescent="0.3">
      <c r="A40" s="6" t="s">
        <v>84</v>
      </c>
      <c r="B40" s="6" t="s">
        <v>62</v>
      </c>
      <c r="C40" s="6"/>
      <c r="D40" s="6"/>
      <c r="E40" s="6"/>
      <c r="F40" s="6"/>
      <c r="G40" s="6">
        <v>3</v>
      </c>
      <c r="H40" s="6"/>
      <c r="I40" s="6">
        <v>2</v>
      </c>
      <c r="J40" s="6">
        <v>9</v>
      </c>
      <c r="K40" s="6"/>
      <c r="L40" s="6">
        <v>5.25</v>
      </c>
      <c r="M40" s="6">
        <v>3.25</v>
      </c>
      <c r="N40" s="6">
        <v>5</v>
      </c>
      <c r="O40" s="6"/>
      <c r="P40" s="6"/>
      <c r="Q40" s="6"/>
      <c r="R40" s="6"/>
      <c r="S40" s="6"/>
      <c r="T40" s="6"/>
      <c r="U40" s="6"/>
      <c r="V40" s="6">
        <f t="shared" si="3"/>
        <v>27.5</v>
      </c>
      <c r="W40"/>
      <c r="X40"/>
      <c r="Y40" s="9" t="s">
        <v>105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1:116" s="2" customFormat="1" x14ac:dyDescent="0.3">
      <c r="A41" s="6" t="s">
        <v>85</v>
      </c>
      <c r="B41" s="6" t="s">
        <v>86</v>
      </c>
      <c r="C41" s="6"/>
      <c r="D41" s="6"/>
      <c r="E41" s="6">
        <v>2</v>
      </c>
      <c r="F41" s="6"/>
      <c r="G41" s="6"/>
      <c r="H41" s="6">
        <v>5</v>
      </c>
      <c r="I41" s="6"/>
      <c r="J41" s="6"/>
      <c r="K41" s="6"/>
      <c r="L41" s="6">
        <v>5.25</v>
      </c>
      <c r="M41" s="6">
        <f>5+1.25</f>
        <v>6.25</v>
      </c>
      <c r="N41" s="6">
        <v>5.5</v>
      </c>
      <c r="O41" s="6"/>
      <c r="P41" s="6"/>
      <c r="Q41" s="6"/>
      <c r="R41" s="6"/>
      <c r="S41" s="6"/>
      <c r="T41" s="6"/>
      <c r="U41" s="6"/>
      <c r="V41" s="6">
        <f t="shared" si="3"/>
        <v>24</v>
      </c>
      <c r="W41"/>
      <c r="X41"/>
      <c r="Y41" s="9" t="s">
        <v>105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 s="3" customFormat="1" x14ac:dyDescent="0.3">
      <c r="A42" s="7" t="s">
        <v>87</v>
      </c>
      <c r="B42" s="7" t="s">
        <v>88</v>
      </c>
      <c r="C42" s="7"/>
      <c r="D42" s="7">
        <v>4</v>
      </c>
      <c r="E42" s="7">
        <v>4</v>
      </c>
      <c r="F42" s="7"/>
      <c r="G42" s="7">
        <v>2</v>
      </c>
      <c r="H42" s="7"/>
      <c r="I42" s="7">
        <v>2</v>
      </c>
      <c r="J42" s="7">
        <v>2</v>
      </c>
      <c r="K42" s="7">
        <v>2</v>
      </c>
      <c r="L42" s="7">
        <v>2</v>
      </c>
      <c r="M42" s="7"/>
      <c r="N42" s="7">
        <v>2</v>
      </c>
      <c r="O42" s="7"/>
      <c r="P42" s="7"/>
      <c r="Q42" s="7"/>
      <c r="R42" s="7"/>
      <c r="S42" s="7"/>
      <c r="T42" s="7"/>
      <c r="U42" s="7"/>
      <c r="V42" s="7">
        <f t="shared" ref="V42:V49" si="4">SUM(D42:U42)</f>
        <v>20</v>
      </c>
      <c r="W42"/>
      <c r="X42"/>
      <c r="Y42" s="9" t="s">
        <v>106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</row>
    <row r="43" spans="1:116" s="3" customFormat="1" x14ac:dyDescent="0.3">
      <c r="A43" s="7" t="s">
        <v>87</v>
      </c>
      <c r="B43" s="7" t="s">
        <v>89</v>
      </c>
      <c r="C43" s="7"/>
      <c r="D43" s="7"/>
      <c r="E43" s="7"/>
      <c r="F43" s="7"/>
      <c r="G43" s="7"/>
      <c r="H43" s="7"/>
      <c r="I43" s="7"/>
      <c r="J43" s="7"/>
      <c r="K43" s="7">
        <v>2</v>
      </c>
      <c r="L43" s="7">
        <v>4</v>
      </c>
      <c r="M43" s="7"/>
      <c r="N43" s="7"/>
      <c r="O43" s="7"/>
      <c r="P43" s="7"/>
      <c r="Q43" s="7"/>
      <c r="R43" s="7"/>
      <c r="S43" s="7"/>
      <c r="T43" s="7"/>
      <c r="U43" s="7"/>
      <c r="V43" s="7">
        <f t="shared" si="4"/>
        <v>6</v>
      </c>
      <c r="W43"/>
      <c r="X43"/>
      <c r="Y43" s="9" t="s">
        <v>106</v>
      </c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 s="2" customFormat="1" x14ac:dyDescent="0.3">
      <c r="A44" s="6" t="s">
        <v>90</v>
      </c>
      <c r="B44" s="6" t="s">
        <v>91</v>
      </c>
      <c r="C44" s="6"/>
      <c r="D44" s="6"/>
      <c r="E44" s="6"/>
      <c r="F44" s="6"/>
      <c r="G44" s="6">
        <v>2</v>
      </c>
      <c r="H44" s="6"/>
      <c r="I44" s="6"/>
      <c r="J44" s="6">
        <v>5</v>
      </c>
      <c r="K44" s="6"/>
      <c r="L44" s="6">
        <v>7</v>
      </c>
      <c r="M44" s="6">
        <v>7</v>
      </c>
      <c r="N44" s="6">
        <v>6</v>
      </c>
      <c r="O44" s="6"/>
      <c r="P44" s="6"/>
      <c r="Q44" s="6"/>
      <c r="R44" s="6"/>
      <c r="S44" s="6"/>
      <c r="T44" s="6"/>
      <c r="U44" s="6"/>
      <c r="V44" s="6">
        <f t="shared" si="4"/>
        <v>27</v>
      </c>
      <c r="W44"/>
      <c r="X44"/>
      <c r="Y44" s="9" t="s">
        <v>105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 s="2" customFormat="1" x14ac:dyDescent="0.3">
      <c r="A45" s="6" t="s">
        <v>92</v>
      </c>
      <c r="B45" s="6" t="s">
        <v>58</v>
      </c>
      <c r="C45" s="6"/>
      <c r="D45" s="6"/>
      <c r="E45" s="6"/>
      <c r="F45" s="6"/>
      <c r="G45" s="6"/>
      <c r="H45" s="6"/>
      <c r="I45" s="6"/>
      <c r="J45" s="6">
        <v>4</v>
      </c>
      <c r="K45" s="6"/>
      <c r="L45" s="6"/>
      <c r="M45" s="6">
        <v>4.25</v>
      </c>
      <c r="N45" s="6">
        <v>6.5</v>
      </c>
      <c r="O45" s="6"/>
      <c r="P45" s="6"/>
      <c r="Q45" s="6"/>
      <c r="R45" s="6"/>
      <c r="S45" s="6"/>
      <c r="T45" s="6"/>
      <c r="U45" s="6"/>
      <c r="V45" s="6">
        <f t="shared" si="4"/>
        <v>14.75</v>
      </c>
      <c r="W45"/>
      <c r="X45"/>
      <c r="Y45" s="9" t="s">
        <v>105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</row>
    <row r="46" spans="1:116" s="2" customFormat="1" x14ac:dyDescent="0.3">
      <c r="A46" s="6" t="s">
        <v>92</v>
      </c>
      <c r="B46" s="6" t="s">
        <v>60</v>
      </c>
      <c r="C46" s="6"/>
      <c r="D46" s="6"/>
      <c r="E46" s="6"/>
      <c r="F46" s="6"/>
      <c r="G46" s="6"/>
      <c r="H46" s="6"/>
      <c r="I46" s="6"/>
      <c r="J46" s="6">
        <v>5</v>
      </c>
      <c r="K46" s="6"/>
      <c r="L46" s="6">
        <v>4</v>
      </c>
      <c r="M46" s="6">
        <v>6.5</v>
      </c>
      <c r="N46" s="6">
        <v>5.5</v>
      </c>
      <c r="O46" s="6">
        <v>2</v>
      </c>
      <c r="P46" s="6"/>
      <c r="Q46" s="6"/>
      <c r="R46" s="6"/>
      <c r="S46" s="6"/>
      <c r="T46" s="6"/>
      <c r="U46" s="6"/>
      <c r="V46" s="6">
        <f t="shared" si="4"/>
        <v>23</v>
      </c>
      <c r="W46"/>
      <c r="X46"/>
      <c r="Y46" s="9" t="s">
        <v>105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</row>
    <row r="47" spans="1:116" s="2" customFormat="1" x14ac:dyDescent="0.3">
      <c r="A47" s="6" t="s">
        <v>93</v>
      </c>
      <c r="B47" s="6" t="s">
        <v>58</v>
      </c>
      <c r="C47" s="6"/>
      <c r="D47" s="6"/>
      <c r="E47" s="6"/>
      <c r="F47" s="6"/>
      <c r="G47" s="6"/>
      <c r="H47" s="6"/>
      <c r="I47" s="6"/>
      <c r="J47" s="6">
        <v>10</v>
      </c>
      <c r="K47" s="6"/>
      <c r="L47" s="6">
        <v>6.5</v>
      </c>
      <c r="M47" s="6">
        <v>6.25</v>
      </c>
      <c r="N47" s="6"/>
      <c r="O47" s="6"/>
      <c r="P47" s="6"/>
      <c r="Q47" s="6"/>
      <c r="R47" s="6"/>
      <c r="S47" s="6"/>
      <c r="T47" s="6"/>
      <c r="U47" s="6"/>
      <c r="V47" s="6">
        <f t="shared" si="4"/>
        <v>22.75</v>
      </c>
      <c r="W47"/>
      <c r="X47"/>
      <c r="Y47" s="9" t="s">
        <v>105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 s="2" customFormat="1" x14ac:dyDescent="0.3">
      <c r="A48" s="6" t="s">
        <v>94</v>
      </c>
      <c r="B48" s="6" t="s">
        <v>95</v>
      </c>
      <c r="C48" s="6"/>
      <c r="D48" s="6"/>
      <c r="E48" s="6"/>
      <c r="F48" s="6">
        <v>3</v>
      </c>
      <c r="G48" s="6"/>
      <c r="H48" s="6"/>
      <c r="I48" s="6"/>
      <c r="J48" s="6">
        <v>14</v>
      </c>
      <c r="K48" s="6">
        <v>4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>
        <f t="shared" si="4"/>
        <v>21</v>
      </c>
      <c r="W48"/>
      <c r="X48"/>
      <c r="Y48" s="9" t="s">
        <v>105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</row>
    <row r="49" spans="1:116" s="2" customFormat="1" x14ac:dyDescent="0.3">
      <c r="A49" s="6" t="s">
        <v>96</v>
      </c>
      <c r="B49" s="6" t="s">
        <v>97</v>
      </c>
      <c r="C49" s="6"/>
      <c r="D49" s="6"/>
      <c r="E49" s="6">
        <v>3</v>
      </c>
      <c r="F49" s="6"/>
      <c r="G49" s="6">
        <v>3</v>
      </c>
      <c r="H49" s="6"/>
      <c r="I49" s="6"/>
      <c r="J49" s="6">
        <v>6</v>
      </c>
      <c r="K49" s="6">
        <v>2</v>
      </c>
      <c r="L49" s="6"/>
      <c r="M49" s="6"/>
      <c r="N49" s="6">
        <f>5+6.5</f>
        <v>11.5</v>
      </c>
      <c r="O49" s="6">
        <v>2</v>
      </c>
      <c r="P49" s="6"/>
      <c r="Q49" s="6"/>
      <c r="R49" s="6"/>
      <c r="S49" s="6"/>
      <c r="T49" s="6"/>
      <c r="U49" s="6"/>
      <c r="V49" s="6">
        <f t="shared" si="4"/>
        <v>27.5</v>
      </c>
      <c r="W49"/>
      <c r="X49"/>
      <c r="Y49" s="9" t="s">
        <v>105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 x14ac:dyDescent="0.3">
      <c r="A50" s="8" t="s">
        <v>111</v>
      </c>
      <c r="B50" s="8" t="s">
        <v>112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X50" t="s">
        <v>110</v>
      </c>
      <c r="Y50" s="9" t="s">
        <v>107</v>
      </c>
    </row>
    <row r="51" spans="1:116" s="2" customFormat="1" x14ac:dyDescent="0.3">
      <c r="A51" s="6" t="s">
        <v>98</v>
      </c>
      <c r="B51" s="6" t="s">
        <v>71</v>
      </c>
      <c r="C51" s="6"/>
      <c r="D51" s="6"/>
      <c r="E51" s="6"/>
      <c r="F51" s="6"/>
      <c r="G51" s="6"/>
      <c r="H51" s="6">
        <v>1</v>
      </c>
      <c r="I51" s="6"/>
      <c r="J51" s="6">
        <v>6</v>
      </c>
      <c r="K51" s="6"/>
      <c r="L51" s="6">
        <f>6.25+4</f>
        <v>10.25</v>
      </c>
      <c r="M51" s="6">
        <v>5</v>
      </c>
      <c r="N51" s="6"/>
      <c r="O51" s="6"/>
      <c r="P51" s="6"/>
      <c r="Q51" s="6"/>
      <c r="R51" s="6"/>
      <c r="S51" s="6"/>
      <c r="T51" s="6"/>
      <c r="U51" s="6"/>
      <c r="V51" s="6">
        <f t="shared" ref="V51:V55" si="5">SUM(D51:U51)</f>
        <v>22.25</v>
      </c>
      <c r="W51"/>
      <c r="X51"/>
      <c r="Y51" s="9" t="s">
        <v>105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</row>
    <row r="52" spans="1:116" s="2" customFormat="1" x14ac:dyDescent="0.3">
      <c r="A52" s="6" t="s">
        <v>99</v>
      </c>
      <c r="B52" s="6" t="s">
        <v>100</v>
      </c>
      <c r="C52" s="6"/>
      <c r="D52" s="6"/>
      <c r="E52" s="6"/>
      <c r="F52" s="6"/>
      <c r="G52" s="6"/>
      <c r="H52" s="6"/>
      <c r="I52" s="6">
        <v>2</v>
      </c>
      <c r="J52" s="6"/>
      <c r="K52" s="6"/>
      <c r="L52" s="6"/>
      <c r="M52" s="6">
        <v>3.25</v>
      </c>
      <c r="N52" s="6">
        <v>5</v>
      </c>
      <c r="O52" s="6"/>
      <c r="P52" s="6"/>
      <c r="Q52" s="6"/>
      <c r="R52" s="6"/>
      <c r="S52" s="6"/>
      <c r="T52" s="6"/>
      <c r="U52" s="6"/>
      <c r="V52" s="6">
        <f t="shared" si="5"/>
        <v>10.25</v>
      </c>
      <c r="W52"/>
      <c r="X52"/>
      <c r="Y52" s="9" t="s">
        <v>105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</row>
    <row r="53" spans="1:116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>
        <f t="shared" si="5"/>
        <v>0</v>
      </c>
    </row>
    <row r="54" spans="1:116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>
        <f t="shared" si="5"/>
        <v>0</v>
      </c>
    </row>
    <row r="55" spans="1:116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>
        <f t="shared" si="5"/>
        <v>0</v>
      </c>
    </row>
    <row r="56" spans="1:116" x14ac:dyDescent="0.3">
      <c r="A56" s="5"/>
      <c r="B56" s="5" t="s">
        <v>101</v>
      </c>
      <c r="C56" s="5"/>
      <c r="D56" s="5">
        <f t="shared" ref="D56:K56" si="6">SUM(D3:D52)</f>
        <v>4</v>
      </c>
      <c r="E56" s="5">
        <f t="shared" si="6"/>
        <v>30</v>
      </c>
      <c r="F56" s="5">
        <f t="shared" si="6"/>
        <v>12</v>
      </c>
      <c r="G56" s="5">
        <f t="shared" si="6"/>
        <v>44</v>
      </c>
      <c r="H56" s="5">
        <f t="shared" si="6"/>
        <v>21</v>
      </c>
      <c r="I56" s="5">
        <f t="shared" si="6"/>
        <v>28</v>
      </c>
      <c r="J56" s="5">
        <f t="shared" si="6"/>
        <v>308</v>
      </c>
      <c r="K56" s="5">
        <f t="shared" si="6"/>
        <v>46</v>
      </c>
      <c r="L56" s="5"/>
      <c r="M56" s="5"/>
      <c r="N56" s="5">
        <f>SUM(N3:N52)</f>
        <v>167.25</v>
      </c>
      <c r="O56" s="5"/>
      <c r="P56" s="5">
        <f t="shared" ref="P56:V56" si="7">SUM(P3:P52)</f>
        <v>0</v>
      </c>
      <c r="Q56" s="5">
        <f t="shared" si="7"/>
        <v>0</v>
      </c>
      <c r="R56" s="5">
        <f t="shared" si="7"/>
        <v>22</v>
      </c>
      <c r="S56" s="5">
        <f t="shared" si="7"/>
        <v>0</v>
      </c>
      <c r="T56" s="5">
        <f t="shared" si="7"/>
        <v>0</v>
      </c>
      <c r="U56" s="5">
        <f t="shared" si="7"/>
        <v>0</v>
      </c>
      <c r="V56" s="5">
        <f t="shared" si="7"/>
        <v>1055</v>
      </c>
    </row>
    <row r="60" spans="1:116" x14ac:dyDescent="0.3">
      <c r="A60" s="1" t="s">
        <v>103</v>
      </c>
    </row>
    <row r="61" spans="1:116" x14ac:dyDescent="0.3">
      <c r="A61" s="3" t="s">
        <v>102</v>
      </c>
    </row>
  </sheetData>
  <conditionalFormatting sqref="D59:U59">
    <cfRule type="containsText" dxfId="3" priority="2" operator="containsText" text="WAHR">
      <formula>NOT(ISERROR(SEARCH("WAHR",D59)))</formula>
    </cfRule>
    <cfRule type="containsText" dxfId="2" priority="3" operator="containsText" text="FALSCH">
      <formula>NOT(ISERROR(SEARCH("FALSCH",D59)))</formula>
    </cfRule>
  </conditionalFormatting>
  <conditionalFormatting sqref="Y3:Y58">
    <cfRule type="containsText" dxfId="1" priority="1" operator="containsText" text="WAHR">
      <formula>NOT(ISERROR(SEARCH("WAHR",Y3)))</formula>
    </cfRule>
  </conditionalFormatting>
  <conditionalFormatting sqref="Y3:Y59">
    <cfRule type="containsText" dxfId="0" priority="4" operator="containsText" text="FALSCH">
      <formula>NOT(ISERROR(SEARCH("FALSCH",Y3)))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rentsch</dc:creator>
  <cp:keywords/>
  <dc:description/>
  <cp:lastModifiedBy>Luca Della Rosa</cp:lastModifiedBy>
  <cp:revision/>
  <cp:lastPrinted>2024-08-12T15:09:44Z</cp:lastPrinted>
  <dcterms:created xsi:type="dcterms:W3CDTF">2024-08-06T13:56:09Z</dcterms:created>
  <dcterms:modified xsi:type="dcterms:W3CDTF">2024-11-20T20:36:53Z</dcterms:modified>
  <cp:category/>
  <cp:contentStatus/>
</cp:coreProperties>
</file>